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5516" windowWidth="20380" windowHeight="13200" activeTab="3"/>
  </bookViews>
  <sheets>
    <sheet name="kekka" sheetId="1" r:id="rId1"/>
    <sheet name="kaisetu" sheetId="2" r:id="rId2"/>
    <sheet name="72rule" sheetId="3" r:id="rId3"/>
    <sheet name="natural log" sheetId="4" r:id="rId4"/>
  </sheets>
  <definedNames/>
  <calcPr fullCalcOnLoad="1"/>
</workbook>
</file>

<file path=xl/sharedStrings.xml><?xml version="1.0" encoding="utf-8"?>
<sst xmlns="http://schemas.openxmlformats.org/spreadsheetml/2006/main" count="145" uniqueCount="126">
  <si>
    <t>３．複利計算であるため，５年後の返済額は，およそ125万円である．</t>
  </si>
  <si>
    <t>４．複利計算であるため，５年後の返済額は，およそ128万円である．</t>
  </si>
  <si>
    <t>５．よく分からない．</t>
  </si>
  <si>
    <t>対象者数　20歳以上の男女4000人</t>
  </si>
  <si>
    <t>回収率　69.1％　2764人</t>
  </si>
  <si>
    <t>全　体</t>
  </si>
  <si>
    <t>答４　</t>
  </si>
  <si>
    <t>答２</t>
  </si>
  <si>
    <t>元本と金利を５年後に一括して返済しました．５年後の返済額に関する以下の説明のうち</t>
  </si>
  <si>
    <t>正しいものはどれでしょうか．（○は１つ）</t>
  </si>
  <si>
    <t>2003.07.04(金) 金融広報中央委員会「金融に関する消費者アンケート調査」</t>
  </si>
  <si>
    <t>上級者向け関連問題</t>
  </si>
  <si>
    <t>があるでしょうか？年金利を5％として計算しなさい．</t>
  </si>
  <si>
    <t>変化させるセル</t>
  </si>
  <si>
    <t>ｎ年後の元利合計</t>
  </si>
  <si>
    <t>合　計</t>
  </si>
  <si>
    <t>上から，</t>
  </si>
  <si>
    <t>n*log(1 + r) = log(B/A)</t>
  </si>
  <si>
    <t>n = log(B/A)/log(1+r)      (1)</t>
  </si>
  <si>
    <t>（注）logはe を底とする自然対数．エクセルの関数ではLNです．</t>
  </si>
  <si>
    <t>A</t>
  </si>
  <si>
    <t>B</t>
  </si>
  <si>
    <t>（1）式に基づいて，rを様々に変化させたときのnを計算します．</t>
  </si>
  <si>
    <t>(r*100は%表示にするため)</t>
  </si>
  <si>
    <t>n</t>
  </si>
  <si>
    <t>３．国債の価格と金利との間には，何の関係もない．</t>
  </si>
  <si>
    <t>問題（３）の結果の整理（単位%，人）</t>
  </si>
  <si>
    <t>（答は４）</t>
  </si>
  <si>
    <t>複利・単利どちらの場合であっても，長期間運用した方がこの場合は</t>
  </si>
  <si>
    <t>最後の20万円は1年間の複利（単利）運用．</t>
  </si>
  <si>
    <t>Bさんは最初の40万円は25年間複利（単利）で運用される．</t>
  </si>
  <si>
    <t>2年目の40万円は24年間複利（単利）運用される．</t>
  </si>
  <si>
    <t>最後の40万円は1年間の複利（単利）運用．</t>
  </si>
  <si>
    <t>答：87.7万円，約88万円</t>
  </si>
  <si>
    <t>有利．</t>
  </si>
  <si>
    <t>BさんがAさんに合計額で追いつくためには，Bさんは毎年の積立額をいくらにする必要</t>
  </si>
  <si>
    <t>式をたてて考えなさい．</t>
  </si>
  <si>
    <t>元金</t>
  </si>
  <si>
    <t>金利</t>
  </si>
  <si>
    <t>年数</t>
  </si>
  <si>
    <t>選択番号</t>
  </si>
  <si>
    <t>全　体</t>
  </si>
  <si>
    <t>経済学専攻</t>
  </si>
  <si>
    <t>国際経済学科</t>
  </si>
  <si>
    <t>１．単利計算であるため，５年後の返済額は，およそ125万円である．</t>
  </si>
  <si>
    <t>問題（１）の結果の整理（単位%，人）</t>
  </si>
  <si>
    <t>経済学専攻</t>
  </si>
  <si>
    <t>選択番号</t>
  </si>
  <si>
    <t>国際経済学科</t>
  </si>
  <si>
    <t>国際経済学科(人）</t>
  </si>
  <si>
    <t>(3)解説</t>
  </si>
  <si>
    <t>万円</t>
  </si>
  <si>
    <t>(1)解説</t>
  </si>
  <si>
    <t>(2)解説　答２　</t>
  </si>
  <si>
    <t>Bさん：毎年40万円ずつ25年間積み立てる</t>
  </si>
  <si>
    <t>Aさん：毎年20万円ずつ50年間積み立てる．金利は5％とする．</t>
  </si>
  <si>
    <t>以上を合計すると，</t>
  </si>
  <si>
    <t>Aさん</t>
  </si>
  <si>
    <t>Bさん</t>
  </si>
  <si>
    <t>積立額</t>
  </si>
  <si>
    <t>(1)同じ年のAさんとBさんがいます．Aさんは25歳のとき，毎年20万円ずつ貯蓄をし始め</t>
  </si>
  <si>
    <t>複利の計算式　100＊（１＋0.05）^5</t>
  </si>
  <si>
    <t>単利の計算式　100＊（１＋0.05*5)</t>
  </si>
  <si>
    <t>複利の元利合計返済額</t>
  </si>
  <si>
    <t>単利の元利合計返済額</t>
  </si>
  <si>
    <t>20万円のままです．さて，2人が75歳になった時，どちらが多くのお金を持っているで</t>
  </si>
  <si>
    <t>しょうか．（○は１つ）</t>
  </si>
  <si>
    <t>金利計算についての理解度は低い</t>
  </si>
  <si>
    <t>(2)国債の金利と価格の関係を正しく説明しているのは，次のうちどれでしょうか．</t>
  </si>
  <si>
    <t>(3)100万円を年５％の金利で１年間借りました．その後，毎年同じ条件で借り換えて，</t>
  </si>
  <si>
    <t>http://www.saveinfo.or.jp/consumer/research/2003/03enquet.html</t>
  </si>
  <si>
    <t>http://www.saveinfo.or.jp/consumer/research/2003/03enqut1.pdf (8pages)</t>
  </si>
  <si>
    <t>http://www.saveinfo.or.jp/consumer/research/2003/03enqut2.pdf (16pages)</t>
  </si>
  <si>
    <t>copyright 2003, Shigeru Sasayama, Kumamoto Gakuen University</t>
  </si>
  <si>
    <t>the rule of 72</t>
  </si>
  <si>
    <t>年の利子率が与えられたとき，金融資産が複利計算で元の２倍に増えるのに何年かかるか</t>
  </si>
  <si>
    <t>２．単利計算であるため，５年後の返済額は，およそ128万円である．</t>
  </si>
  <si>
    <t>ましたが，Bさんはしていません．50歳になったとき，Bさんは退職後の生活に備えてお金</t>
  </si>
  <si>
    <t>が必要だと気付き，毎年40万円ずつ貯蓄をし始めましたが，Aさんの貯蓄は相変わらず毎年</t>
  </si>
  <si>
    <t>自然対数の意味</t>
  </si>
  <si>
    <t>利子率</t>
  </si>
  <si>
    <t>元利合計</t>
  </si>
  <si>
    <t>１年に１回利息を元金に組み入れると，１年後の元利合計は　1*(1 + 1)^1</t>
  </si>
  <si>
    <t>半年に１回利息を元金に組み入れると，１年後の元利合計は　1*(1 +1/2)^2</t>
  </si>
  <si>
    <t>自然対数の底e = 2.7182...は，１万円を年利率１（１００％）の複利で預金したときの</t>
  </si>
  <si>
    <t>元利合計の計算からきています．</t>
  </si>
  <si>
    <t>１月に１回利息を元金に組み入れると，１年後の元利合計は　1*(1 +1/12)^12</t>
  </si>
  <si>
    <t>１日に１回利息を元金に組み入れると，１年後の元利合計は　1*(1 +1/365)^365</t>
  </si>
  <si>
    <t>…………</t>
  </si>
  <si>
    <t>e=2.7182の出現を表計算で確認します．</t>
  </si>
  <si>
    <t>複利回数</t>
  </si>
  <si>
    <t>年金利</t>
  </si>
  <si>
    <t>（注）100%</t>
  </si>
  <si>
    <t>半年複利</t>
  </si>
  <si>
    <t>説明</t>
  </si>
  <si>
    <t>月複利</t>
  </si>
  <si>
    <t>日複利</t>
  </si>
  <si>
    <t>（ヒント）有限等比数列の和とゴールシークを使う．</t>
  </si>
  <si>
    <t>数式入力セル</t>
  </si>
  <si>
    <t>（注）有限等比数列の和の公式を使う</t>
  </si>
  <si>
    <t>目標値</t>
  </si>
  <si>
    <t>（注）Aさんの最終的な元利合計の値</t>
  </si>
  <si>
    <t>（注）変化させるセルは数式入力セルの元金の値に対応</t>
  </si>
  <si>
    <t>変化させるセルに答えがでます</t>
  </si>
  <si>
    <t>単利の場合</t>
  </si>
  <si>
    <t>複利の場合</t>
  </si>
  <si>
    <t>Aさんは最初の20万円は50年間複利（単利）で運用される．</t>
  </si>
  <si>
    <t>2年目の20万円は49年間複利（単利）運用される．</t>
  </si>
  <si>
    <t>を示すおおまかな関係（rule of thumb）．</t>
  </si>
  <si>
    <t>A=初期値，B=終値，ｒ＝年金利，ｎ＝年数とすると，</t>
  </si>
  <si>
    <t>Ａ*（１＋ｒ）＾ｎ　＝　Ｂ</t>
  </si>
  <si>
    <t>r</t>
  </si>
  <si>
    <t>n*r*100</t>
  </si>
  <si>
    <t>年7％の複利で増えると，約10年で2倍になります．</t>
  </si>
  <si>
    <t>rule of 72は上の関係をおおまかにとらえたものです．</t>
  </si>
  <si>
    <t>利子率が10％を超えると72ではなく少し大きな数値になります．</t>
  </si>
  <si>
    <t>（答は２）</t>
  </si>
  <si>
    <t>４．よく分からない．</t>
  </si>
  <si>
    <t>１．2人とも同額を積み立てたので，同額を保有している．</t>
  </si>
  <si>
    <t>２．Aさん．長期にわたって貯蓄していて運用されているから．</t>
  </si>
  <si>
    <t>３．Bさん．１年間の貯蓄額がAさんより多いから．</t>
  </si>
  <si>
    <t>（合計人数）</t>
  </si>
  <si>
    <t>問題（２）の結果の整理（単位%，人）</t>
  </si>
  <si>
    <t>国際経済学科の値は，2003年度マクロ経済学１の履修者178名が対象．大半は1年生．</t>
  </si>
  <si>
    <t>１．国債の価格が上がると，金利が上がる．</t>
  </si>
  <si>
    <t>２．国債の価格が上がると，金利が下がる．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</si>
</sst>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  <numFmt numFmtId="178" formatCode="0.00_ "/>
  </numFmts>
  <fonts count="11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0"/>
      <name val="Osaka"/>
      <family val="0"/>
    </font>
    <font>
      <b/>
      <sz val="10"/>
      <name val="Osaka"/>
      <family val="0"/>
    </font>
    <font>
      <sz val="9.5"/>
      <name val="Osaka"/>
      <family val="0"/>
    </font>
    <font>
      <sz val="11.5"/>
      <name val="Osak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6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/>
    </xf>
    <xf numFmtId="176" fontId="7" fillId="0" borderId="2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78" fontId="7" fillId="0" borderId="0" xfId="0" applyNumberFormat="1" applyFont="1" applyAlignment="1">
      <alignment/>
    </xf>
    <xf numFmtId="0" fontId="7" fillId="0" borderId="3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89"/>
          <c:w val="0.96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'natural log'!$C$14</c:f>
              <c:strCache>
                <c:ptCount val="1"/>
                <c:pt idx="0">
                  <c:v>元利合計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'natural log'!$A$15:$A$59</c:f>
              <c:numCache/>
            </c:numRef>
          </c:cat>
          <c:val>
            <c:numRef>
              <c:f>'natural log'!$C$15:$C$59</c:f>
              <c:numCache/>
            </c:numRef>
          </c:val>
          <c:smooth val="0"/>
        </c:ser>
        <c:axId val="24760663"/>
        <c:axId val="21519376"/>
      </c:lineChart>
      <c:catAx>
        <c:axId val="24760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Osaka"/>
                    <a:ea typeface="Osaka"/>
                    <a:cs typeface="Osaka"/>
                  </a:rPr>
                  <a:t>複利回数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Osaka"/>
                <a:ea typeface="Osaka"/>
                <a:cs typeface="Osaka"/>
              </a:defRPr>
            </a:pPr>
          </a:p>
        </c:txPr>
        <c:crossAx val="21519376"/>
        <c:crosses val="autoZero"/>
        <c:auto val="1"/>
        <c:lblOffset val="100"/>
        <c:noMultiLvlLbl val="0"/>
      </c:catAx>
      <c:valAx>
        <c:axId val="215193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Osaka"/>
                <a:ea typeface="Osaka"/>
                <a:cs typeface="Osaka"/>
              </a:defRPr>
            </a:pPr>
          </a:p>
        </c:txPr>
        <c:crossAx val="24760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12</xdr:row>
      <xdr:rowOff>161925</xdr:rowOff>
    </xdr:from>
    <xdr:to>
      <xdr:col>9</xdr:col>
      <xdr:colOff>523875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3886200" y="2257425"/>
        <a:ext cx="55149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1">
      <selection activeCell="H14" sqref="H14"/>
    </sheetView>
  </sheetViews>
  <sheetFormatPr defaultColWidth="11.19921875" defaultRowHeight="15"/>
  <cols>
    <col min="1" max="1" width="8.09765625" style="1" customWidth="1"/>
    <col min="2" max="2" width="7.59765625" style="1" customWidth="1"/>
    <col min="3" max="3" width="9.69921875" style="1" customWidth="1"/>
    <col min="4" max="4" width="9.8984375" style="1" customWidth="1"/>
    <col min="5" max="5" width="12.69921875" style="1" customWidth="1"/>
    <col min="6" max="16384" width="10.59765625" style="1" customWidth="1"/>
  </cols>
  <sheetData>
    <row r="1" ht="13.5">
      <c r="A1" s="1" t="s">
        <v>10</v>
      </c>
    </row>
    <row r="2" ht="13.5">
      <c r="A2" s="1" t="s">
        <v>67</v>
      </c>
    </row>
    <row r="3" ht="13.5">
      <c r="A3" s="1" t="s">
        <v>70</v>
      </c>
    </row>
    <row r="4" ht="13.5">
      <c r="A4" s="1" t="s">
        <v>71</v>
      </c>
    </row>
    <row r="5" ht="13.5">
      <c r="A5" s="1" t="s">
        <v>72</v>
      </c>
    </row>
    <row r="7" ht="13.5">
      <c r="A7" s="1" t="s">
        <v>3</v>
      </c>
    </row>
    <row r="8" ht="13.5">
      <c r="A8" s="1" t="s">
        <v>4</v>
      </c>
    </row>
    <row r="10" ht="13.5">
      <c r="A10" s="1" t="s">
        <v>123</v>
      </c>
    </row>
    <row r="13" ht="13.5">
      <c r="A13" s="1" t="s">
        <v>60</v>
      </c>
    </row>
    <row r="14" ht="13.5">
      <c r="A14" s="1" t="s">
        <v>77</v>
      </c>
    </row>
    <row r="15" ht="13.5">
      <c r="A15" s="1" t="s">
        <v>78</v>
      </c>
    </row>
    <row r="16" ht="13.5">
      <c r="A16" s="1" t="s">
        <v>65</v>
      </c>
    </row>
    <row r="17" ht="13.5">
      <c r="A17" s="1" t="s">
        <v>66</v>
      </c>
    </row>
    <row r="19" ht="13.5">
      <c r="A19" s="1" t="s">
        <v>118</v>
      </c>
    </row>
    <row r="20" ht="13.5">
      <c r="A20" s="1" t="s">
        <v>119</v>
      </c>
    </row>
    <row r="21" ht="13.5">
      <c r="A21" s="1" t="s">
        <v>120</v>
      </c>
    </row>
    <row r="22" ht="13.5">
      <c r="A22" s="1" t="s">
        <v>117</v>
      </c>
    </row>
    <row r="23" ht="13.5">
      <c r="A23" s="1" t="s">
        <v>116</v>
      </c>
    </row>
    <row r="25" ht="13.5">
      <c r="A25" s="1" t="s">
        <v>45</v>
      </c>
    </row>
    <row r="26" spans="1:5" ht="13.5">
      <c r="A26" s="6" t="s">
        <v>47</v>
      </c>
      <c r="B26" s="6" t="s">
        <v>5</v>
      </c>
      <c r="C26" s="6" t="s">
        <v>46</v>
      </c>
      <c r="D26" s="6" t="s">
        <v>48</v>
      </c>
      <c r="E26" s="6" t="s">
        <v>49</v>
      </c>
    </row>
    <row r="27" spans="1:5" ht="13.5">
      <c r="A27" s="1">
        <v>1</v>
      </c>
      <c r="B27" s="3">
        <v>8.7</v>
      </c>
      <c r="C27" s="3">
        <v>3.6</v>
      </c>
      <c r="D27" s="3">
        <v>9</v>
      </c>
      <c r="E27" s="1">
        <v>16</v>
      </c>
    </row>
    <row r="28" spans="1:5" ht="13.5">
      <c r="A28" s="5">
        <v>2</v>
      </c>
      <c r="B28" s="3">
        <v>71.3</v>
      </c>
      <c r="C28" s="3">
        <v>86.6</v>
      </c>
      <c r="D28" s="3">
        <v>81.5</v>
      </c>
      <c r="E28" s="1">
        <v>145</v>
      </c>
    </row>
    <row r="29" spans="1:5" ht="13.5">
      <c r="A29" s="1">
        <v>3</v>
      </c>
      <c r="B29" s="3">
        <v>2.9</v>
      </c>
      <c r="C29" s="3">
        <v>1.8</v>
      </c>
      <c r="D29" s="3">
        <v>9</v>
      </c>
      <c r="E29" s="1">
        <v>16</v>
      </c>
    </row>
    <row r="30" spans="1:5" ht="13.5">
      <c r="A30" s="7">
        <v>4</v>
      </c>
      <c r="B30" s="8">
        <v>16.7</v>
      </c>
      <c r="C30" s="8">
        <v>8</v>
      </c>
      <c r="D30" s="8">
        <v>0.6</v>
      </c>
      <c r="E30" s="7">
        <v>1</v>
      </c>
    </row>
    <row r="31" ht="13.5">
      <c r="E31" s="1">
        <f>SUM(E27:E30)</f>
        <v>178</v>
      </c>
    </row>
    <row r="32" ht="13.5">
      <c r="E32" s="2" t="s">
        <v>121</v>
      </c>
    </row>
    <row r="34" ht="13.5">
      <c r="A34" s="1" t="s">
        <v>68</v>
      </c>
    </row>
    <row r="35" ht="13.5">
      <c r="A35" s="1" t="s">
        <v>124</v>
      </c>
    </row>
    <row r="36" ht="13.5">
      <c r="A36" s="1" t="s">
        <v>125</v>
      </c>
    </row>
    <row r="37" ht="13.5">
      <c r="A37" s="1" t="s">
        <v>25</v>
      </c>
    </row>
    <row r="38" ht="13.5">
      <c r="A38" s="1" t="s">
        <v>117</v>
      </c>
    </row>
    <row r="39" ht="13.5">
      <c r="A39" s="1" t="s">
        <v>116</v>
      </c>
    </row>
    <row r="41" ht="13.5">
      <c r="A41" s="1" t="s">
        <v>122</v>
      </c>
    </row>
    <row r="42" spans="1:5" ht="13.5">
      <c r="A42" s="6" t="s">
        <v>47</v>
      </c>
      <c r="B42" s="6" t="s">
        <v>5</v>
      </c>
      <c r="C42" s="6" t="s">
        <v>46</v>
      </c>
      <c r="D42" s="6" t="s">
        <v>48</v>
      </c>
      <c r="E42" s="6" t="s">
        <v>49</v>
      </c>
    </row>
    <row r="43" spans="1:5" ht="13.5">
      <c r="A43" s="1">
        <v>1</v>
      </c>
      <c r="B43" s="3">
        <v>13.3</v>
      </c>
      <c r="C43" s="3">
        <v>17.9</v>
      </c>
      <c r="D43" s="3">
        <v>24.2</v>
      </c>
      <c r="E43" s="1">
        <v>43</v>
      </c>
    </row>
    <row r="44" spans="1:5" ht="13.5">
      <c r="A44" s="5">
        <v>2</v>
      </c>
      <c r="B44" s="3">
        <v>16</v>
      </c>
      <c r="C44" s="3">
        <v>36.6</v>
      </c>
      <c r="D44" s="3">
        <v>64.6</v>
      </c>
      <c r="E44" s="1">
        <v>115</v>
      </c>
    </row>
    <row r="45" spans="1:5" ht="13.5">
      <c r="A45" s="1">
        <v>3</v>
      </c>
      <c r="B45" s="3">
        <v>13.9</v>
      </c>
      <c r="C45" s="3">
        <v>19.6</v>
      </c>
      <c r="D45" s="3">
        <v>7.9</v>
      </c>
      <c r="E45" s="1">
        <v>14</v>
      </c>
    </row>
    <row r="46" spans="1:5" ht="13.5">
      <c r="A46" s="7">
        <v>4</v>
      </c>
      <c r="B46" s="8">
        <v>56.2</v>
      </c>
      <c r="C46" s="8">
        <v>25.9</v>
      </c>
      <c r="D46" s="8">
        <v>3.4</v>
      </c>
      <c r="E46" s="7">
        <v>6</v>
      </c>
    </row>
    <row r="47" ht="13.5">
      <c r="E47" s="1">
        <f>SUM(E43:E46)</f>
        <v>178</v>
      </c>
    </row>
    <row r="48" ht="13.5">
      <c r="E48" s="2" t="s">
        <v>121</v>
      </c>
    </row>
    <row r="51" ht="13.5">
      <c r="A51" s="1" t="s">
        <v>69</v>
      </c>
    </row>
    <row r="52" ht="13.5">
      <c r="A52" s="1" t="s">
        <v>8</v>
      </c>
    </row>
    <row r="53" ht="13.5">
      <c r="A53" s="1" t="s">
        <v>9</v>
      </c>
    </row>
    <row r="55" ht="13.5">
      <c r="A55" s="1" t="s">
        <v>44</v>
      </c>
    </row>
    <row r="56" ht="13.5">
      <c r="A56" s="1" t="s">
        <v>76</v>
      </c>
    </row>
    <row r="57" ht="13.5">
      <c r="A57" s="1" t="s">
        <v>0</v>
      </c>
    </row>
    <row r="58" ht="13.5">
      <c r="A58" s="1" t="s">
        <v>1</v>
      </c>
    </row>
    <row r="59" ht="13.5">
      <c r="A59" s="1" t="s">
        <v>2</v>
      </c>
    </row>
    <row r="60" ht="13.5">
      <c r="A60" s="1" t="s">
        <v>27</v>
      </c>
    </row>
    <row r="62" ht="13.5">
      <c r="A62" s="1" t="s">
        <v>26</v>
      </c>
    </row>
    <row r="63" spans="1:5" ht="13.5">
      <c r="A63" s="6" t="s">
        <v>40</v>
      </c>
      <c r="B63" s="6" t="s">
        <v>41</v>
      </c>
      <c r="C63" s="6" t="s">
        <v>42</v>
      </c>
      <c r="D63" s="6" t="s">
        <v>43</v>
      </c>
      <c r="E63" s="6" t="s">
        <v>49</v>
      </c>
    </row>
    <row r="64" spans="1:5" ht="13.5">
      <c r="A64" s="1">
        <v>1</v>
      </c>
      <c r="B64" s="3">
        <v>18.5</v>
      </c>
      <c r="C64" s="3">
        <v>20.5</v>
      </c>
      <c r="D64" s="3">
        <v>23</v>
      </c>
      <c r="E64" s="1">
        <v>41</v>
      </c>
    </row>
    <row r="65" spans="1:5" ht="13.5">
      <c r="A65" s="1">
        <v>2</v>
      </c>
      <c r="B65" s="3">
        <v>5.7</v>
      </c>
      <c r="C65" s="3">
        <v>9.8</v>
      </c>
      <c r="D65" s="3">
        <v>6.7</v>
      </c>
      <c r="E65" s="1">
        <v>12</v>
      </c>
    </row>
    <row r="66" spans="1:5" ht="13.5">
      <c r="A66" s="1">
        <v>3</v>
      </c>
      <c r="B66" s="3">
        <v>6.4</v>
      </c>
      <c r="C66" s="3">
        <v>4.5</v>
      </c>
      <c r="D66" s="3">
        <v>37.6</v>
      </c>
      <c r="E66" s="1">
        <v>67</v>
      </c>
    </row>
    <row r="67" spans="1:5" ht="13.5">
      <c r="A67" s="5">
        <v>4</v>
      </c>
      <c r="B67" s="3">
        <v>22.2</v>
      </c>
      <c r="C67" s="3">
        <v>38.4</v>
      </c>
      <c r="D67" s="3">
        <v>21.4</v>
      </c>
      <c r="E67" s="1">
        <v>38</v>
      </c>
    </row>
    <row r="68" spans="1:5" ht="13.5">
      <c r="A68" s="7">
        <v>5</v>
      </c>
      <c r="B68" s="8">
        <v>46.3</v>
      </c>
      <c r="C68" s="8">
        <v>26.8</v>
      </c>
      <c r="D68" s="8">
        <v>11.2</v>
      </c>
      <c r="E68" s="7">
        <v>20</v>
      </c>
    </row>
    <row r="69" ht="13.5">
      <c r="E69" s="1">
        <f>SUM(E64:E68)</f>
        <v>178</v>
      </c>
    </row>
    <row r="70" ht="13.5">
      <c r="E70" s="2" t="s">
        <v>121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60">
      <selection activeCell="J66" sqref="J66"/>
    </sheetView>
  </sheetViews>
  <sheetFormatPr defaultColWidth="11.19921875" defaultRowHeight="15"/>
  <cols>
    <col min="1" max="5" width="10.59765625" style="1" customWidth="1"/>
    <col min="6" max="6" width="4.5" style="1" customWidth="1"/>
    <col min="7" max="16384" width="10.59765625" style="1" customWidth="1"/>
  </cols>
  <sheetData>
    <row r="1" ht="13.5">
      <c r="B1" s="5" t="s">
        <v>73</v>
      </c>
    </row>
    <row r="2" spans="1:7" ht="13.5">
      <c r="A2" s="1" t="s">
        <v>52</v>
      </c>
      <c r="G2" s="1" t="s">
        <v>53</v>
      </c>
    </row>
    <row r="3" ht="13.5">
      <c r="A3" s="1" t="s">
        <v>55</v>
      </c>
    </row>
    <row r="4" ht="13.5">
      <c r="A4" s="1" t="s">
        <v>54</v>
      </c>
    </row>
    <row r="5" ht="13.5">
      <c r="G5" s="1" t="s">
        <v>50</v>
      </c>
    </row>
    <row r="6" spans="1:7" ht="13.5">
      <c r="A6" s="1" t="s">
        <v>106</v>
      </c>
      <c r="G6" s="1" t="s">
        <v>61</v>
      </c>
    </row>
    <row r="7" spans="1:7" ht="13.5">
      <c r="A7" s="1" t="s">
        <v>107</v>
      </c>
      <c r="G7" s="1" t="s">
        <v>62</v>
      </c>
    </row>
    <row r="8" ht="13.5">
      <c r="A8" s="1" t="s">
        <v>29</v>
      </c>
    </row>
    <row r="9" spans="7:8" ht="13.5">
      <c r="G9" s="2" t="s">
        <v>37</v>
      </c>
      <c r="H9" s="1">
        <v>100</v>
      </c>
    </row>
    <row r="10" spans="1:8" ht="13.5">
      <c r="A10" s="1" t="s">
        <v>30</v>
      </c>
      <c r="G10" s="2" t="s">
        <v>38</v>
      </c>
      <c r="H10" s="1">
        <v>0.05</v>
      </c>
    </row>
    <row r="11" spans="1:8" ht="13.5">
      <c r="A11" s="1" t="s">
        <v>31</v>
      </c>
      <c r="G11" s="2" t="s">
        <v>39</v>
      </c>
      <c r="H11" s="1">
        <v>5</v>
      </c>
    </row>
    <row r="12" spans="1:9" ht="13.5">
      <c r="A12" s="1" t="s">
        <v>32</v>
      </c>
      <c r="G12" s="2" t="s">
        <v>63</v>
      </c>
      <c r="H12" s="3">
        <f>H9*(1+H10)^H11</f>
        <v>127.62815625000002</v>
      </c>
      <c r="I12" s="1" t="s">
        <v>51</v>
      </c>
    </row>
    <row r="13" spans="1:8" ht="13.5">
      <c r="A13" s="1" t="s">
        <v>56</v>
      </c>
      <c r="G13" s="2" t="s">
        <v>64</v>
      </c>
      <c r="H13" s="1">
        <f>H9*(1+H10*H11)</f>
        <v>125</v>
      </c>
    </row>
    <row r="16" spans="1:7" ht="13.5">
      <c r="A16" s="2" t="s">
        <v>59</v>
      </c>
      <c r="B16" s="1">
        <v>20</v>
      </c>
      <c r="C16" s="1">
        <v>40</v>
      </c>
      <c r="G16" s="1" t="s">
        <v>6</v>
      </c>
    </row>
    <row r="17" spans="1:3" ht="13.5">
      <c r="A17" s="2" t="s">
        <v>38</v>
      </c>
      <c r="B17" s="1">
        <v>0.05</v>
      </c>
      <c r="C17" s="1">
        <f>B17</f>
        <v>0.05</v>
      </c>
    </row>
    <row r="18" ht="13.5">
      <c r="A18" s="2"/>
    </row>
    <row r="19" spans="2:5" ht="13.5">
      <c r="B19" s="2" t="s">
        <v>105</v>
      </c>
      <c r="C19" s="2" t="s">
        <v>105</v>
      </c>
      <c r="D19" s="2" t="s">
        <v>104</v>
      </c>
      <c r="E19" s="2" t="s">
        <v>104</v>
      </c>
    </row>
    <row r="20" spans="1:5" ht="13.5">
      <c r="A20" s="2" t="s">
        <v>14</v>
      </c>
      <c r="B20" s="2" t="s">
        <v>57</v>
      </c>
      <c r="C20" s="2" t="s">
        <v>58</v>
      </c>
      <c r="D20" s="2" t="s">
        <v>57</v>
      </c>
      <c r="E20" s="2" t="s">
        <v>58</v>
      </c>
    </row>
    <row r="21" spans="1:4" ht="13.5">
      <c r="A21" s="1">
        <v>50</v>
      </c>
      <c r="B21" s="4">
        <f>$B$16*(1+$B$17)^A21</f>
        <v>229.3479957150737</v>
      </c>
      <c r="D21" s="4">
        <f>$B$16*(1+$B$17*A21)</f>
        <v>70</v>
      </c>
    </row>
    <row r="22" spans="1:4" ht="13.5">
      <c r="A22" s="1">
        <v>49</v>
      </c>
      <c r="B22" s="4">
        <f>$B$16*(1+$B$17)^A22</f>
        <v>218.42666258578447</v>
      </c>
      <c r="D22" s="4">
        <f aca="true" t="shared" si="0" ref="D22:D70">$B$16*(1+$B$17*A22)</f>
        <v>69</v>
      </c>
    </row>
    <row r="23" spans="1:4" ht="13.5">
      <c r="A23" s="1">
        <v>48</v>
      </c>
      <c r="B23" s="4">
        <f aca="true" t="shared" si="1" ref="B23:B70">$B$16*(1+$B$17)^A23</f>
        <v>208.02539293884234</v>
      </c>
      <c r="D23" s="4">
        <f t="shared" si="0"/>
        <v>68</v>
      </c>
    </row>
    <row r="24" spans="1:4" ht="13.5">
      <c r="A24" s="1">
        <v>47</v>
      </c>
      <c r="B24" s="4">
        <f t="shared" si="1"/>
        <v>198.11942184651653</v>
      </c>
      <c r="D24" s="4">
        <f t="shared" si="0"/>
        <v>67</v>
      </c>
    </row>
    <row r="25" spans="1:4" ht="13.5">
      <c r="A25" s="1">
        <v>46</v>
      </c>
      <c r="B25" s="4">
        <f t="shared" si="1"/>
        <v>188.68516366334902</v>
      </c>
      <c r="D25" s="4">
        <f t="shared" si="0"/>
        <v>66</v>
      </c>
    </row>
    <row r="26" spans="1:4" ht="13.5">
      <c r="A26" s="1">
        <v>45</v>
      </c>
      <c r="B26" s="4">
        <f t="shared" si="1"/>
        <v>179.70015586985625</v>
      </c>
      <c r="D26" s="4">
        <f t="shared" si="0"/>
        <v>65</v>
      </c>
    </row>
    <row r="27" spans="1:4" ht="13.5">
      <c r="A27" s="1">
        <v>44</v>
      </c>
      <c r="B27" s="4">
        <f t="shared" si="1"/>
        <v>171.14300559033924</v>
      </c>
      <c r="D27" s="4">
        <f t="shared" si="0"/>
        <v>64</v>
      </c>
    </row>
    <row r="28" spans="1:4" ht="13.5">
      <c r="A28" s="1">
        <v>43</v>
      </c>
      <c r="B28" s="4">
        <f t="shared" si="1"/>
        <v>162.99333865746598</v>
      </c>
      <c r="D28" s="4">
        <f t="shared" si="0"/>
        <v>63</v>
      </c>
    </row>
    <row r="29" spans="1:4" ht="13.5">
      <c r="A29" s="1">
        <v>42</v>
      </c>
      <c r="B29" s="4">
        <f t="shared" si="1"/>
        <v>155.23175110234854</v>
      </c>
      <c r="D29" s="4">
        <f t="shared" si="0"/>
        <v>62</v>
      </c>
    </row>
    <row r="30" spans="1:4" ht="13.5">
      <c r="A30" s="1">
        <v>41</v>
      </c>
      <c r="B30" s="4">
        <f t="shared" si="1"/>
        <v>147.83976295461764</v>
      </c>
      <c r="D30" s="4">
        <f t="shared" si="0"/>
        <v>61.00000000000001</v>
      </c>
    </row>
    <row r="31" spans="1:4" ht="13.5">
      <c r="A31" s="1">
        <v>40</v>
      </c>
      <c r="B31" s="4">
        <f t="shared" si="1"/>
        <v>140.799774242493</v>
      </c>
      <c r="D31" s="4">
        <f t="shared" si="0"/>
        <v>60</v>
      </c>
    </row>
    <row r="32" spans="1:4" ht="13.5">
      <c r="A32" s="1">
        <v>39</v>
      </c>
      <c r="B32" s="4">
        <f t="shared" si="1"/>
        <v>134.09502308808857</v>
      </c>
      <c r="D32" s="4">
        <f t="shared" si="0"/>
        <v>59</v>
      </c>
    </row>
    <row r="33" spans="1:4" ht="13.5">
      <c r="A33" s="1">
        <v>38</v>
      </c>
      <c r="B33" s="4">
        <f t="shared" si="1"/>
        <v>127.70954579817956</v>
      </c>
      <c r="D33" s="4">
        <f t="shared" si="0"/>
        <v>58.00000000000001</v>
      </c>
    </row>
    <row r="34" spans="1:4" ht="13.5">
      <c r="A34" s="1">
        <v>37</v>
      </c>
      <c r="B34" s="4">
        <f t="shared" si="1"/>
        <v>121.62813885540913</v>
      </c>
      <c r="D34" s="4">
        <f t="shared" si="0"/>
        <v>57</v>
      </c>
    </row>
    <row r="35" spans="1:4" ht="13.5">
      <c r="A35" s="1">
        <v>36</v>
      </c>
      <c r="B35" s="4">
        <f t="shared" si="1"/>
        <v>115.83632271943726</v>
      </c>
      <c r="D35" s="4">
        <f t="shared" si="0"/>
        <v>56</v>
      </c>
    </row>
    <row r="36" spans="1:4" ht="13.5">
      <c r="A36" s="1">
        <v>35</v>
      </c>
      <c r="B36" s="4">
        <f t="shared" si="1"/>
        <v>110.32030735184503</v>
      </c>
      <c r="D36" s="4">
        <f t="shared" si="0"/>
        <v>55</v>
      </c>
    </row>
    <row r="37" spans="1:4" ht="13.5">
      <c r="A37" s="1">
        <v>34</v>
      </c>
      <c r="B37" s="4">
        <f t="shared" si="1"/>
        <v>105.06695938270953</v>
      </c>
      <c r="D37" s="4">
        <f t="shared" si="0"/>
        <v>54</v>
      </c>
    </row>
    <row r="38" spans="1:4" ht="13.5">
      <c r="A38" s="1">
        <v>33</v>
      </c>
      <c r="B38" s="4">
        <f t="shared" si="1"/>
        <v>100.06377084067574</v>
      </c>
      <c r="D38" s="4">
        <f t="shared" si="0"/>
        <v>53.00000000000001</v>
      </c>
    </row>
    <row r="39" spans="1:4" ht="13.5">
      <c r="A39" s="1">
        <v>32</v>
      </c>
      <c r="B39" s="4">
        <f t="shared" si="1"/>
        <v>95.29882937207213</v>
      </c>
      <c r="D39" s="4">
        <f t="shared" si="0"/>
        <v>52</v>
      </c>
    </row>
    <row r="40" spans="1:4" ht="13.5">
      <c r="A40" s="1">
        <v>31</v>
      </c>
      <c r="B40" s="4">
        <f t="shared" si="1"/>
        <v>90.76078987816395</v>
      </c>
      <c r="D40" s="4">
        <f t="shared" si="0"/>
        <v>51</v>
      </c>
    </row>
    <row r="41" spans="1:4" ht="13.5">
      <c r="A41" s="1">
        <v>30</v>
      </c>
      <c r="B41" s="4">
        <f t="shared" si="1"/>
        <v>86.43884750301325</v>
      </c>
      <c r="D41" s="4">
        <f t="shared" si="0"/>
        <v>50</v>
      </c>
    </row>
    <row r="42" spans="1:4" ht="13.5">
      <c r="A42" s="1">
        <v>29</v>
      </c>
      <c r="B42" s="4">
        <f t="shared" si="1"/>
        <v>82.3227119076317</v>
      </c>
      <c r="D42" s="4">
        <f t="shared" si="0"/>
        <v>49</v>
      </c>
    </row>
    <row r="43" spans="1:4" ht="13.5">
      <c r="A43" s="1">
        <v>28</v>
      </c>
      <c r="B43" s="4">
        <f t="shared" si="1"/>
        <v>78.40258276917302</v>
      </c>
      <c r="D43" s="4">
        <f t="shared" si="0"/>
        <v>48.00000000000001</v>
      </c>
    </row>
    <row r="44" spans="1:4" ht="13.5">
      <c r="A44" s="1">
        <v>27</v>
      </c>
      <c r="B44" s="4">
        <f t="shared" si="1"/>
        <v>74.66912644683147</v>
      </c>
      <c r="D44" s="4">
        <f t="shared" si="0"/>
        <v>47</v>
      </c>
    </row>
    <row r="45" spans="1:4" ht="13.5">
      <c r="A45" s="1">
        <v>26</v>
      </c>
      <c r="B45" s="4">
        <f t="shared" si="1"/>
        <v>71.1134537588871</v>
      </c>
      <c r="D45" s="4">
        <f t="shared" si="0"/>
        <v>46</v>
      </c>
    </row>
    <row r="46" spans="1:5" ht="13.5">
      <c r="A46" s="1">
        <v>25</v>
      </c>
      <c r="B46" s="4">
        <f t="shared" si="1"/>
        <v>67.72709881798772</v>
      </c>
      <c r="C46" s="4">
        <f>$C$16*(1+$C$17)^A46</f>
        <v>135.45419763597545</v>
      </c>
      <c r="D46" s="4">
        <f t="shared" si="0"/>
        <v>45</v>
      </c>
      <c r="E46" s="4">
        <f>$C$16*(1+$C$17*A46)</f>
        <v>90</v>
      </c>
    </row>
    <row r="47" spans="1:5" ht="13.5">
      <c r="A47" s="1">
        <v>24</v>
      </c>
      <c r="B47" s="4">
        <f t="shared" si="1"/>
        <v>64.50199887427401</v>
      </c>
      <c r="C47" s="4">
        <f>$C$16*(1+$C$17)^A47</f>
        <v>129.00399774854802</v>
      </c>
      <c r="D47" s="4">
        <f t="shared" si="0"/>
        <v>44</v>
      </c>
      <c r="E47" s="4">
        <f aca="true" t="shared" si="2" ref="E47:E70">$C$16*(1+$C$17*A47)</f>
        <v>88</v>
      </c>
    </row>
    <row r="48" spans="1:5" ht="13.5">
      <c r="A48" s="1">
        <v>23</v>
      </c>
      <c r="B48" s="4">
        <f t="shared" si="1"/>
        <v>61.43047511835621</v>
      </c>
      <c r="C48" s="4">
        <f aca="true" t="shared" si="3" ref="C48:C70">$C$16*(1+$C$17)^A48</f>
        <v>122.86095023671243</v>
      </c>
      <c r="D48" s="4">
        <f t="shared" si="0"/>
        <v>43.00000000000001</v>
      </c>
      <c r="E48" s="4">
        <f t="shared" si="2"/>
        <v>86.00000000000001</v>
      </c>
    </row>
    <row r="49" spans="1:5" ht="13.5">
      <c r="A49" s="1">
        <v>22</v>
      </c>
      <c r="B49" s="4">
        <f t="shared" si="1"/>
        <v>58.505214398434475</v>
      </c>
      <c r="C49" s="4">
        <f t="shared" si="3"/>
        <v>117.01042879686895</v>
      </c>
      <c r="D49" s="4">
        <f t="shared" si="0"/>
        <v>42</v>
      </c>
      <c r="E49" s="4">
        <f t="shared" si="2"/>
        <v>84</v>
      </c>
    </row>
    <row r="50" spans="1:5" ht="13.5">
      <c r="A50" s="1">
        <v>21</v>
      </c>
      <c r="B50" s="4">
        <f t="shared" si="1"/>
        <v>55.71925180803284</v>
      </c>
      <c r="C50" s="4">
        <f t="shared" si="3"/>
        <v>111.43850361606567</v>
      </c>
      <c r="D50" s="4">
        <f t="shared" si="0"/>
        <v>41</v>
      </c>
      <c r="E50" s="4">
        <f t="shared" si="2"/>
        <v>82</v>
      </c>
    </row>
    <row r="51" spans="1:5" ht="13.5">
      <c r="A51" s="1">
        <v>20</v>
      </c>
      <c r="B51" s="4">
        <f t="shared" si="1"/>
        <v>53.06595410288842</v>
      </c>
      <c r="C51" s="4">
        <f t="shared" si="3"/>
        <v>106.13190820577684</v>
      </c>
      <c r="D51" s="4">
        <f t="shared" si="0"/>
        <v>40</v>
      </c>
      <c r="E51" s="4">
        <f t="shared" si="2"/>
        <v>80</v>
      </c>
    </row>
    <row r="52" spans="1:5" ht="13.5">
      <c r="A52" s="1">
        <v>19</v>
      </c>
      <c r="B52" s="4">
        <f t="shared" si="1"/>
        <v>50.53900390751278</v>
      </c>
      <c r="C52" s="4">
        <f t="shared" si="3"/>
        <v>101.07800781502556</v>
      </c>
      <c r="D52" s="4">
        <f t="shared" si="0"/>
        <v>39</v>
      </c>
      <c r="E52" s="4">
        <f t="shared" si="2"/>
        <v>78</v>
      </c>
    </row>
    <row r="53" spans="1:5" ht="13.5">
      <c r="A53" s="1">
        <v>18</v>
      </c>
      <c r="B53" s="4">
        <f t="shared" si="1"/>
        <v>48.1323846738217</v>
      </c>
      <c r="C53" s="4">
        <f t="shared" si="3"/>
        <v>96.2647693476434</v>
      </c>
      <c r="D53" s="4">
        <f t="shared" si="0"/>
        <v>38</v>
      </c>
      <c r="E53" s="4">
        <f t="shared" si="2"/>
        <v>76</v>
      </c>
    </row>
    <row r="54" spans="1:5" ht="13.5">
      <c r="A54" s="1">
        <v>17</v>
      </c>
      <c r="B54" s="4">
        <f t="shared" si="1"/>
        <v>45.84036635602067</v>
      </c>
      <c r="C54" s="4">
        <f t="shared" si="3"/>
        <v>91.68073271204133</v>
      </c>
      <c r="D54" s="4">
        <f t="shared" si="0"/>
        <v>37</v>
      </c>
      <c r="E54" s="4">
        <f t="shared" si="2"/>
        <v>74</v>
      </c>
    </row>
    <row r="55" spans="1:5" ht="13.5">
      <c r="A55" s="1">
        <v>16</v>
      </c>
      <c r="B55" s="4">
        <f t="shared" si="1"/>
        <v>43.65749176763872</v>
      </c>
      <c r="C55" s="4">
        <f t="shared" si="3"/>
        <v>87.31498353527743</v>
      </c>
      <c r="D55" s="4">
        <f t="shared" si="0"/>
        <v>36</v>
      </c>
      <c r="E55" s="4">
        <f t="shared" si="2"/>
        <v>72</v>
      </c>
    </row>
    <row r="56" spans="1:5" ht="13.5">
      <c r="A56" s="1">
        <v>15</v>
      </c>
      <c r="B56" s="4">
        <f t="shared" si="1"/>
        <v>41.578563588227354</v>
      </c>
      <c r="C56" s="4">
        <f t="shared" si="3"/>
        <v>83.15712717645471</v>
      </c>
      <c r="D56" s="4">
        <f t="shared" si="0"/>
        <v>35</v>
      </c>
      <c r="E56" s="4">
        <f t="shared" si="2"/>
        <v>70</v>
      </c>
    </row>
    <row r="57" spans="1:5" ht="13.5">
      <c r="A57" s="1">
        <v>14</v>
      </c>
      <c r="B57" s="4">
        <f t="shared" si="1"/>
        <v>39.59863198878794</v>
      </c>
      <c r="C57" s="4">
        <f t="shared" si="3"/>
        <v>79.19726397757589</v>
      </c>
      <c r="D57" s="4">
        <f t="shared" si="0"/>
        <v>34</v>
      </c>
      <c r="E57" s="4">
        <f t="shared" si="2"/>
        <v>68</v>
      </c>
    </row>
    <row r="58" spans="1:5" ht="13.5">
      <c r="A58" s="1">
        <v>13</v>
      </c>
      <c r="B58" s="4">
        <f t="shared" si="1"/>
        <v>37.71298284646472</v>
      </c>
      <c r="C58" s="4">
        <f t="shared" si="3"/>
        <v>75.42596569292944</v>
      </c>
      <c r="D58" s="4">
        <f t="shared" si="0"/>
        <v>33</v>
      </c>
      <c r="E58" s="4">
        <f t="shared" si="2"/>
        <v>66</v>
      </c>
    </row>
    <row r="59" spans="1:5" ht="13.5">
      <c r="A59" s="1">
        <v>12</v>
      </c>
      <c r="B59" s="4">
        <f t="shared" si="1"/>
        <v>35.91712652044259</v>
      </c>
      <c r="C59" s="4">
        <f t="shared" si="3"/>
        <v>71.83425304088517</v>
      </c>
      <c r="D59" s="4">
        <f t="shared" si="0"/>
        <v>32</v>
      </c>
      <c r="E59" s="4">
        <f t="shared" si="2"/>
        <v>64</v>
      </c>
    </row>
    <row r="60" spans="1:5" ht="13.5">
      <c r="A60" s="1">
        <v>11</v>
      </c>
      <c r="B60" s="4">
        <f t="shared" si="1"/>
        <v>34.20678716232628</v>
      </c>
      <c r="C60" s="4">
        <f t="shared" si="3"/>
        <v>68.41357432465256</v>
      </c>
      <c r="D60" s="4">
        <f t="shared" si="0"/>
        <v>31</v>
      </c>
      <c r="E60" s="4">
        <f t="shared" si="2"/>
        <v>62</v>
      </c>
    </row>
    <row r="61" spans="1:5" ht="13.5">
      <c r="A61" s="1">
        <v>10</v>
      </c>
      <c r="B61" s="4">
        <f t="shared" si="1"/>
        <v>32.577892535548834</v>
      </c>
      <c r="C61" s="4">
        <f t="shared" si="3"/>
        <v>65.15578507109767</v>
      </c>
      <c r="D61" s="4">
        <f t="shared" si="0"/>
        <v>30</v>
      </c>
      <c r="E61" s="4">
        <f t="shared" si="2"/>
        <v>60</v>
      </c>
    </row>
    <row r="62" spans="1:5" ht="13.5">
      <c r="A62" s="1">
        <v>9</v>
      </c>
      <c r="B62" s="4">
        <f t="shared" si="1"/>
        <v>31.026564319570316</v>
      </c>
      <c r="C62" s="4">
        <f t="shared" si="3"/>
        <v>62.05312863914063</v>
      </c>
      <c r="D62" s="4">
        <f t="shared" si="0"/>
        <v>29</v>
      </c>
      <c r="E62" s="4">
        <f t="shared" si="2"/>
        <v>58</v>
      </c>
    </row>
    <row r="63" spans="1:5" ht="13.5">
      <c r="A63" s="1">
        <v>8</v>
      </c>
      <c r="B63" s="4">
        <f t="shared" si="1"/>
        <v>29.54910887578125</v>
      </c>
      <c r="C63" s="4">
        <f t="shared" si="3"/>
        <v>59.0982177515625</v>
      </c>
      <c r="D63" s="4">
        <f t="shared" si="0"/>
        <v>28</v>
      </c>
      <c r="E63" s="4">
        <f t="shared" si="2"/>
        <v>56</v>
      </c>
    </row>
    <row r="64" spans="1:5" ht="13.5">
      <c r="A64" s="1">
        <v>7</v>
      </c>
      <c r="B64" s="4">
        <f t="shared" si="1"/>
        <v>28.142008453125005</v>
      </c>
      <c r="C64" s="4">
        <f t="shared" si="3"/>
        <v>56.28401690625001</v>
      </c>
      <c r="D64" s="4">
        <f t="shared" si="0"/>
        <v>27</v>
      </c>
      <c r="E64" s="4">
        <f t="shared" si="2"/>
        <v>54</v>
      </c>
    </row>
    <row r="65" spans="1:5" ht="13.5">
      <c r="A65" s="1">
        <v>6</v>
      </c>
      <c r="B65" s="4">
        <f t="shared" si="1"/>
        <v>26.8019128125</v>
      </c>
      <c r="C65" s="4">
        <f t="shared" si="3"/>
        <v>53.603825625</v>
      </c>
      <c r="D65" s="4">
        <f t="shared" si="0"/>
        <v>26</v>
      </c>
      <c r="E65" s="4">
        <f t="shared" si="2"/>
        <v>52</v>
      </c>
    </row>
    <row r="66" spans="1:5" ht="13.5">
      <c r="A66" s="1">
        <v>5</v>
      </c>
      <c r="B66" s="4">
        <f t="shared" si="1"/>
        <v>25.525631250000004</v>
      </c>
      <c r="C66" s="4">
        <f t="shared" si="3"/>
        <v>51.05126250000001</v>
      </c>
      <c r="D66" s="4">
        <f t="shared" si="0"/>
        <v>25</v>
      </c>
      <c r="E66" s="4">
        <f t="shared" si="2"/>
        <v>50</v>
      </c>
    </row>
    <row r="67" spans="1:5" ht="13.5">
      <c r="A67" s="1">
        <v>4</v>
      </c>
      <c r="B67" s="4">
        <f t="shared" si="1"/>
        <v>24.310125</v>
      </c>
      <c r="C67" s="4">
        <f t="shared" si="3"/>
        <v>48.62025</v>
      </c>
      <c r="D67" s="4">
        <f t="shared" si="0"/>
        <v>24</v>
      </c>
      <c r="E67" s="4">
        <f t="shared" si="2"/>
        <v>48</v>
      </c>
    </row>
    <row r="68" spans="1:5" ht="13.5">
      <c r="A68" s="1">
        <v>3</v>
      </c>
      <c r="B68" s="4">
        <f t="shared" si="1"/>
        <v>23.152500000000003</v>
      </c>
      <c r="C68" s="4">
        <f t="shared" si="3"/>
        <v>46.30500000000001</v>
      </c>
      <c r="D68" s="4">
        <f t="shared" si="0"/>
        <v>23</v>
      </c>
      <c r="E68" s="4">
        <f t="shared" si="2"/>
        <v>46</v>
      </c>
    </row>
    <row r="69" spans="1:5" ht="13.5">
      <c r="A69" s="1">
        <v>2</v>
      </c>
      <c r="B69" s="4">
        <f t="shared" si="1"/>
        <v>22.05</v>
      </c>
      <c r="C69" s="4">
        <f t="shared" si="3"/>
        <v>44.1</v>
      </c>
      <c r="D69" s="4">
        <f t="shared" si="0"/>
        <v>22</v>
      </c>
      <c r="E69" s="4">
        <f t="shared" si="2"/>
        <v>44</v>
      </c>
    </row>
    <row r="70" spans="1:5" ht="13.5">
      <c r="A70" s="1">
        <v>1</v>
      </c>
      <c r="B70" s="4">
        <f t="shared" si="1"/>
        <v>21</v>
      </c>
      <c r="C70" s="4">
        <f t="shared" si="3"/>
        <v>42</v>
      </c>
      <c r="D70" s="4">
        <f t="shared" si="0"/>
        <v>21</v>
      </c>
      <c r="E70" s="4">
        <f t="shared" si="2"/>
        <v>42</v>
      </c>
    </row>
    <row r="71" spans="1:5" ht="13.5">
      <c r="A71" s="2" t="s">
        <v>15</v>
      </c>
      <c r="B71" s="4">
        <f>SUM(B21:B70)</f>
        <v>4396.307910016547</v>
      </c>
      <c r="C71" s="4">
        <f>SUM(C46:C70)</f>
        <v>2004.5381503554834</v>
      </c>
      <c r="D71" s="4">
        <f>SUM(D21:D70)</f>
        <v>2275</v>
      </c>
      <c r="E71" s="4">
        <f>SUM(E46:E70)</f>
        <v>1650</v>
      </c>
    </row>
    <row r="73" spans="1:2" ht="13.5">
      <c r="A73" s="1" t="s">
        <v>7</v>
      </c>
      <c r="B73" s="1" t="s">
        <v>28</v>
      </c>
    </row>
    <row r="74" ht="13.5">
      <c r="B74" s="1" t="s">
        <v>34</v>
      </c>
    </row>
    <row r="76" ht="13.5">
      <c r="A76" s="5" t="s">
        <v>11</v>
      </c>
    </row>
    <row r="77" ht="13.5">
      <c r="A77" s="1" t="s">
        <v>35</v>
      </c>
    </row>
    <row r="78" ht="13.5">
      <c r="A78" s="1" t="s">
        <v>12</v>
      </c>
    </row>
    <row r="79" ht="13.5">
      <c r="A79" s="1" t="s">
        <v>36</v>
      </c>
    </row>
    <row r="80" ht="13.5">
      <c r="A80" s="1" t="s">
        <v>97</v>
      </c>
    </row>
    <row r="82" spans="1:3" ht="13.5">
      <c r="A82" s="2" t="s">
        <v>98</v>
      </c>
      <c r="B82" s="12">
        <f>B84*(1+$B$17)*(1-(1+$B$17)^25)/(-$B$17)</f>
        <v>0</v>
      </c>
      <c r="C82" s="1" t="s">
        <v>99</v>
      </c>
    </row>
    <row r="83" spans="1:3" ht="13.5">
      <c r="A83" s="2" t="s">
        <v>100</v>
      </c>
      <c r="B83" s="12">
        <f>B71</f>
        <v>4396.307910016547</v>
      </c>
      <c r="C83" s="1" t="s">
        <v>101</v>
      </c>
    </row>
    <row r="84" spans="1:3" ht="13.5">
      <c r="A84" s="2" t="s">
        <v>13</v>
      </c>
      <c r="B84" s="13"/>
      <c r="C84" s="1" t="s">
        <v>102</v>
      </c>
    </row>
    <row r="85" ht="13.5">
      <c r="C85" s="1" t="s">
        <v>103</v>
      </c>
    </row>
    <row r="86" ht="13.5">
      <c r="C86" s="1" t="s">
        <v>33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A1" sqref="A1"/>
    </sheetView>
  </sheetViews>
  <sheetFormatPr defaultColWidth="11.19921875" defaultRowHeight="15"/>
  <cols>
    <col min="1" max="16384" width="10.59765625" style="1" customWidth="1"/>
  </cols>
  <sheetData>
    <row r="1" ht="13.5">
      <c r="A1" s="5" t="s">
        <v>73</v>
      </c>
    </row>
    <row r="3" ht="13.5">
      <c r="A3" s="1" t="s">
        <v>74</v>
      </c>
    </row>
    <row r="4" ht="13.5">
      <c r="A4" s="1" t="s">
        <v>75</v>
      </c>
    </row>
    <row r="5" ht="13.5">
      <c r="A5" s="1" t="s">
        <v>108</v>
      </c>
    </row>
    <row r="7" ht="13.5">
      <c r="A7" s="1" t="s">
        <v>109</v>
      </c>
    </row>
    <row r="8" ht="13.5">
      <c r="A8" s="1" t="s">
        <v>110</v>
      </c>
    </row>
    <row r="9" ht="13.5">
      <c r="A9" s="1" t="s">
        <v>16</v>
      </c>
    </row>
    <row r="10" ht="13.5">
      <c r="A10" s="1" t="s">
        <v>17</v>
      </c>
    </row>
    <row r="11" ht="13.5">
      <c r="A11" s="1" t="s">
        <v>18</v>
      </c>
    </row>
    <row r="12" ht="13.5">
      <c r="A12" s="1" t="s">
        <v>19</v>
      </c>
    </row>
    <row r="14" spans="1:2" ht="13.5">
      <c r="A14" s="2" t="s">
        <v>20</v>
      </c>
      <c r="B14" s="2" t="s">
        <v>21</v>
      </c>
    </row>
    <row r="15" spans="1:2" ht="13.5">
      <c r="A15" s="1">
        <v>1</v>
      </c>
      <c r="B15" s="1">
        <v>2</v>
      </c>
    </row>
    <row r="17" ht="13.5">
      <c r="A17" s="1" t="s">
        <v>22</v>
      </c>
    </row>
    <row r="18" spans="1:3" ht="13.5">
      <c r="A18" s="2"/>
      <c r="B18" s="2"/>
      <c r="C18" s="1" t="s">
        <v>23</v>
      </c>
    </row>
    <row r="19" spans="1:3" ht="13.5">
      <c r="A19" s="2" t="s">
        <v>24</v>
      </c>
      <c r="B19" s="2" t="s">
        <v>111</v>
      </c>
      <c r="C19" s="2" t="s">
        <v>112</v>
      </c>
    </row>
    <row r="20" spans="1:3" ht="13.5">
      <c r="A20" s="4">
        <f aca="true" t="shared" si="0" ref="A20:A26">LN($B$15/$A$15)/LN(1+B20)</f>
        <v>69.66071689357483</v>
      </c>
      <c r="B20" s="4">
        <v>0.01</v>
      </c>
      <c r="C20" s="4">
        <f>A20*B20*100</f>
        <v>69.66071689357483</v>
      </c>
    </row>
    <row r="21" spans="1:3" ht="13.5">
      <c r="A21" s="4">
        <f t="shared" si="0"/>
        <v>35.0027887811465</v>
      </c>
      <c r="B21" s="4">
        <v>0.02</v>
      </c>
      <c r="C21" s="4">
        <f aca="true" t="shared" si="1" ref="C21:C39">A21*B21*100</f>
        <v>70.005577562293</v>
      </c>
    </row>
    <row r="22" spans="1:3" ht="13.5">
      <c r="A22" s="4">
        <f t="shared" si="0"/>
        <v>23.449772250437736</v>
      </c>
      <c r="B22" s="4">
        <v>0.03</v>
      </c>
      <c r="C22" s="4">
        <f t="shared" si="1"/>
        <v>70.34931675131321</v>
      </c>
    </row>
    <row r="23" spans="1:3" ht="13.5">
      <c r="A23" s="4">
        <f t="shared" si="0"/>
        <v>17.672987685129698</v>
      </c>
      <c r="B23" s="4">
        <v>0.04</v>
      </c>
      <c r="C23" s="4">
        <f t="shared" si="1"/>
        <v>70.69195074051879</v>
      </c>
    </row>
    <row r="24" spans="1:3" ht="13.5">
      <c r="A24" s="4">
        <f t="shared" si="0"/>
        <v>14.206699082890461</v>
      </c>
      <c r="B24" s="4">
        <v>0.05</v>
      </c>
      <c r="C24" s="4">
        <f t="shared" si="1"/>
        <v>71.0334954144523</v>
      </c>
    </row>
    <row r="25" spans="1:3" ht="13.5">
      <c r="A25" s="4">
        <f t="shared" si="0"/>
        <v>11.895661045941875</v>
      </c>
      <c r="B25" s="4">
        <v>0.06</v>
      </c>
      <c r="C25" s="4">
        <f t="shared" si="1"/>
        <v>71.37396627565124</v>
      </c>
    </row>
    <row r="26" spans="1:3" ht="13.5">
      <c r="A26" s="9">
        <f t="shared" si="0"/>
        <v>10.244768351058712</v>
      </c>
      <c r="B26" s="9">
        <v>0.07</v>
      </c>
      <c r="C26" s="9">
        <f t="shared" si="1"/>
        <v>71.713378457411</v>
      </c>
    </row>
    <row r="27" spans="1:3" ht="13.5">
      <c r="A27" s="4">
        <f aca="true" t="shared" si="2" ref="A27:A39">LN($B$15/$A$15)/LN(1+B27)</f>
        <v>9.006468342000588</v>
      </c>
      <c r="B27" s="4">
        <v>0.08</v>
      </c>
      <c r="C27" s="4">
        <f t="shared" si="1"/>
        <v>72.0517467360047</v>
      </c>
    </row>
    <row r="28" spans="1:3" ht="13.5">
      <c r="A28" s="4">
        <f t="shared" si="2"/>
        <v>8.043231726932046</v>
      </c>
      <c r="B28" s="4">
        <v>0.09</v>
      </c>
      <c r="C28" s="4">
        <f t="shared" si="1"/>
        <v>72.38908554238841</v>
      </c>
    </row>
    <row r="29" spans="1:3" ht="13.5">
      <c r="A29" s="4">
        <f t="shared" si="2"/>
        <v>7.272540897341713</v>
      </c>
      <c r="B29" s="4">
        <v>0.1</v>
      </c>
      <c r="C29" s="4">
        <f t="shared" si="1"/>
        <v>72.72540897341713</v>
      </c>
    </row>
    <row r="30" spans="1:3" ht="13.5">
      <c r="A30" s="4">
        <f t="shared" si="2"/>
        <v>6.641884618417903</v>
      </c>
      <c r="B30" s="4">
        <v>0.11</v>
      </c>
      <c r="C30" s="4">
        <f t="shared" si="1"/>
        <v>73.06073080259694</v>
      </c>
    </row>
    <row r="31" spans="1:3" ht="13.5">
      <c r="A31" s="4">
        <f t="shared" si="2"/>
        <v>6.1162553741996994</v>
      </c>
      <c r="B31" s="4">
        <v>0.12</v>
      </c>
      <c r="C31" s="4">
        <f t="shared" si="1"/>
        <v>73.3950644903964</v>
      </c>
    </row>
    <row r="32" spans="1:3" ht="13.5">
      <c r="A32" s="4">
        <f t="shared" si="2"/>
        <v>5.671417168779922</v>
      </c>
      <c r="B32" s="4">
        <v>0.13</v>
      </c>
      <c r="C32" s="4">
        <f t="shared" si="1"/>
        <v>73.728423194139</v>
      </c>
    </row>
    <row r="33" spans="1:3" ht="13.5">
      <c r="A33" s="4">
        <f t="shared" si="2"/>
        <v>5.290058555535471</v>
      </c>
      <c r="B33" s="4">
        <v>0.14</v>
      </c>
      <c r="C33" s="4">
        <f t="shared" si="1"/>
        <v>74.0608197774966</v>
      </c>
    </row>
    <row r="34" spans="1:3" ht="13.5">
      <c r="A34" s="4">
        <f t="shared" si="2"/>
        <v>4.959484454640391</v>
      </c>
      <c r="B34" s="4">
        <v>0.15</v>
      </c>
      <c r="C34" s="4">
        <f t="shared" si="1"/>
        <v>74.39226681960585</v>
      </c>
    </row>
    <row r="35" spans="1:3" ht="13.5">
      <c r="A35" s="4">
        <f t="shared" si="2"/>
        <v>4.6701735389888235</v>
      </c>
      <c r="B35" s="4">
        <v>0.16</v>
      </c>
      <c r="C35" s="4">
        <f t="shared" si="1"/>
        <v>74.72277662382118</v>
      </c>
    </row>
    <row r="36" spans="1:3" ht="13.5">
      <c r="A36" s="4">
        <f t="shared" si="2"/>
        <v>4.414844778007474</v>
      </c>
      <c r="B36" s="4">
        <v>0.17</v>
      </c>
      <c r="C36" s="4">
        <f t="shared" si="1"/>
        <v>75.05236122612706</v>
      </c>
    </row>
    <row r="37" spans="1:3" ht="13.5">
      <c r="A37" s="4">
        <f t="shared" si="2"/>
        <v>4.187835133512322</v>
      </c>
      <c r="B37" s="4">
        <v>0.18</v>
      </c>
      <c r="C37" s="4">
        <f t="shared" si="1"/>
        <v>75.3810324032218</v>
      </c>
    </row>
    <row r="38" spans="1:3" ht="13.5">
      <c r="A38" s="4">
        <f t="shared" si="2"/>
        <v>3.984673772646847</v>
      </c>
      <c r="B38" s="4">
        <v>0.19</v>
      </c>
      <c r="C38" s="4">
        <f t="shared" si="1"/>
        <v>75.7088016802901</v>
      </c>
    </row>
    <row r="39" spans="1:3" ht="13.5">
      <c r="A39" s="4">
        <f t="shared" si="2"/>
        <v>3.8017840169239308</v>
      </c>
      <c r="B39" s="4">
        <v>0.2</v>
      </c>
      <c r="C39" s="4">
        <f t="shared" si="1"/>
        <v>76.03568033847861</v>
      </c>
    </row>
    <row r="41" ht="13.5">
      <c r="A41" s="1" t="s">
        <v>113</v>
      </c>
    </row>
    <row r="42" ht="13.5">
      <c r="A42" s="1" t="s">
        <v>114</v>
      </c>
    </row>
    <row r="43" ht="13.5">
      <c r="A43" s="1" t="s">
        <v>115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5"/>
  <sheetViews>
    <sheetView tabSelected="1" workbookViewId="0" topLeftCell="A1">
      <selection activeCell="G8" sqref="G8"/>
    </sheetView>
  </sheetViews>
  <sheetFormatPr defaultColWidth="11.19921875" defaultRowHeight="15"/>
  <cols>
    <col min="1" max="1" width="8.3984375" style="1" customWidth="1"/>
    <col min="2" max="16384" width="10.59765625" style="1" customWidth="1"/>
  </cols>
  <sheetData>
    <row r="1" spans="1:3" ht="13.5">
      <c r="A1" s="1" t="s">
        <v>79</v>
      </c>
      <c r="C1" s="5" t="s">
        <v>73</v>
      </c>
    </row>
    <row r="3" ht="13.5">
      <c r="A3" s="1" t="s">
        <v>84</v>
      </c>
    </row>
    <row r="4" ht="13.5">
      <c r="A4" s="1" t="s">
        <v>85</v>
      </c>
    </row>
    <row r="5" ht="13.5">
      <c r="A5" s="1" t="s">
        <v>82</v>
      </c>
    </row>
    <row r="6" ht="13.5">
      <c r="A6" s="1" t="s">
        <v>83</v>
      </c>
    </row>
    <row r="7" ht="13.5">
      <c r="A7" s="1" t="s">
        <v>86</v>
      </c>
    </row>
    <row r="8" ht="13.5">
      <c r="A8" s="1" t="s">
        <v>87</v>
      </c>
    </row>
    <row r="9" ht="13.5">
      <c r="A9" s="1" t="s">
        <v>88</v>
      </c>
    </row>
    <row r="10" ht="13.5">
      <c r="A10" s="1" t="s">
        <v>89</v>
      </c>
    </row>
    <row r="12" spans="1:3" ht="13.5">
      <c r="A12" s="2" t="s">
        <v>37</v>
      </c>
      <c r="B12" s="1">
        <v>1</v>
      </c>
      <c r="C12" s="1" t="s">
        <v>51</v>
      </c>
    </row>
    <row r="13" spans="1:3" ht="13.5">
      <c r="A13" s="2" t="s">
        <v>91</v>
      </c>
      <c r="B13" s="1">
        <v>1</v>
      </c>
      <c r="C13" s="1" t="s">
        <v>92</v>
      </c>
    </row>
    <row r="14" spans="1:4" ht="13.5">
      <c r="A14" s="2" t="s">
        <v>90</v>
      </c>
      <c r="B14" s="10" t="s">
        <v>80</v>
      </c>
      <c r="C14" s="1" t="s">
        <v>81</v>
      </c>
      <c r="D14" s="1" t="s">
        <v>94</v>
      </c>
    </row>
    <row r="15" spans="1:3" ht="13.5">
      <c r="A15" s="11">
        <v>1</v>
      </c>
      <c r="B15" s="1">
        <f>$B$13/A15</f>
        <v>1</v>
      </c>
      <c r="C15" s="1">
        <f>$B$12*(1+B15)^A15</f>
        <v>2</v>
      </c>
    </row>
    <row r="16" spans="1:4" ht="13.5">
      <c r="A16" s="5">
        <v>2</v>
      </c>
      <c r="B16" s="1">
        <f>$B$13/A16</f>
        <v>0.5</v>
      </c>
      <c r="C16" s="1">
        <f>$B$12*(1+B16)^A16</f>
        <v>2.25</v>
      </c>
      <c r="D16" s="1" t="s">
        <v>93</v>
      </c>
    </row>
    <row r="17" spans="1:3" ht="13.5">
      <c r="A17" s="2">
        <v>3</v>
      </c>
      <c r="B17" s="1">
        <f aca="true" t="shared" si="0" ref="B17:B45">$B$13/A17</f>
        <v>0.3333333333333333</v>
      </c>
      <c r="C17" s="1">
        <f aca="true" t="shared" si="1" ref="C17:C38">$B$12*(1+B17)^A17</f>
        <v>2.3703703703703702</v>
      </c>
    </row>
    <row r="18" spans="1:3" ht="13.5">
      <c r="A18" s="1">
        <v>4</v>
      </c>
      <c r="B18" s="1">
        <f t="shared" si="0"/>
        <v>0.25</v>
      </c>
      <c r="C18" s="1">
        <f t="shared" si="1"/>
        <v>2.44140625</v>
      </c>
    </row>
    <row r="19" spans="1:3" ht="13.5">
      <c r="A19" s="2">
        <v>5</v>
      </c>
      <c r="B19" s="1">
        <f t="shared" si="0"/>
        <v>0.2</v>
      </c>
      <c r="C19" s="1">
        <f t="shared" si="1"/>
        <v>2.48832</v>
      </c>
    </row>
    <row r="20" spans="1:3" ht="13.5">
      <c r="A20" s="1">
        <v>6</v>
      </c>
      <c r="B20" s="1">
        <f t="shared" si="0"/>
        <v>0.16666666666666666</v>
      </c>
      <c r="C20" s="1">
        <f t="shared" si="1"/>
        <v>2.5216263717421143</v>
      </c>
    </row>
    <row r="21" spans="1:3" ht="13.5">
      <c r="A21" s="2">
        <v>7</v>
      </c>
      <c r="B21" s="1">
        <f t="shared" si="0"/>
        <v>0.14285714285714285</v>
      </c>
      <c r="C21" s="1">
        <f t="shared" si="1"/>
        <v>2.546499697040712</v>
      </c>
    </row>
    <row r="22" spans="1:3" ht="13.5">
      <c r="A22" s="1">
        <v>8</v>
      </c>
      <c r="B22" s="1">
        <f t="shared" si="0"/>
        <v>0.125</v>
      </c>
      <c r="C22" s="1">
        <f t="shared" si="1"/>
        <v>2.565784513950348</v>
      </c>
    </row>
    <row r="23" spans="1:3" ht="13.5">
      <c r="A23" s="2">
        <v>9</v>
      </c>
      <c r="B23" s="1">
        <f t="shared" si="0"/>
        <v>0.1111111111111111</v>
      </c>
      <c r="C23" s="1">
        <f t="shared" si="1"/>
        <v>2.5811747917131984</v>
      </c>
    </row>
    <row r="24" spans="1:3" ht="13.5">
      <c r="A24" s="1">
        <v>10</v>
      </c>
      <c r="B24" s="1">
        <f t="shared" si="0"/>
        <v>0.1</v>
      </c>
      <c r="C24" s="1">
        <f t="shared" si="1"/>
        <v>2.593742460100002</v>
      </c>
    </row>
    <row r="25" spans="1:3" ht="13.5">
      <c r="A25" s="2">
        <v>11</v>
      </c>
      <c r="B25" s="1">
        <f t="shared" si="0"/>
        <v>0.09090909090909091</v>
      </c>
      <c r="C25" s="1">
        <f t="shared" si="1"/>
        <v>2.604199011897528</v>
      </c>
    </row>
    <row r="26" spans="1:4" ht="13.5">
      <c r="A26" s="5">
        <v>12</v>
      </c>
      <c r="B26" s="1">
        <f t="shared" si="0"/>
        <v>0.08333333333333333</v>
      </c>
      <c r="C26" s="1">
        <f t="shared" si="1"/>
        <v>2.6130352902246763</v>
      </c>
      <c r="D26" s="1" t="s">
        <v>95</v>
      </c>
    </row>
    <row r="27" spans="1:3" ht="13.5">
      <c r="A27" s="1">
        <v>20</v>
      </c>
      <c r="B27" s="1">
        <f t="shared" si="0"/>
        <v>0.05</v>
      </c>
      <c r="C27" s="1">
        <f t="shared" si="1"/>
        <v>2.653297705144421</v>
      </c>
    </row>
    <row r="28" spans="1:3" ht="13.5">
      <c r="A28" s="2">
        <v>30</v>
      </c>
      <c r="B28" s="1">
        <f t="shared" si="0"/>
        <v>0.03333333333333333</v>
      </c>
      <c r="C28" s="1">
        <f t="shared" si="1"/>
        <v>2.674318775870302</v>
      </c>
    </row>
    <row r="29" spans="1:3" ht="13.5">
      <c r="A29" s="1">
        <v>40</v>
      </c>
      <c r="B29" s="1">
        <f t="shared" si="0"/>
        <v>0.025</v>
      </c>
      <c r="C29" s="1">
        <f t="shared" si="1"/>
        <v>2.685063838389967</v>
      </c>
    </row>
    <row r="30" spans="1:3" ht="13.5">
      <c r="A30" s="2">
        <v>50</v>
      </c>
      <c r="B30" s="1">
        <f t="shared" si="0"/>
        <v>0.02</v>
      </c>
      <c r="C30" s="1">
        <f t="shared" si="1"/>
        <v>2.6915880290736047</v>
      </c>
    </row>
    <row r="31" spans="1:3" ht="13.5">
      <c r="A31" s="1">
        <v>60</v>
      </c>
      <c r="B31" s="1">
        <f t="shared" si="0"/>
        <v>0.016666666666666666</v>
      </c>
      <c r="C31" s="1">
        <f t="shared" si="1"/>
        <v>2.695970139330219</v>
      </c>
    </row>
    <row r="32" spans="1:3" ht="13.5">
      <c r="A32" s="2">
        <v>70</v>
      </c>
      <c r="B32" s="1">
        <f t="shared" si="0"/>
        <v>0.014285714285714285</v>
      </c>
      <c r="C32" s="1">
        <f t="shared" si="1"/>
        <v>2.6991163709761743</v>
      </c>
    </row>
    <row r="33" spans="1:3" ht="13.5">
      <c r="A33" s="1">
        <v>80</v>
      </c>
      <c r="B33" s="1">
        <f t="shared" si="0"/>
        <v>0.0125</v>
      </c>
      <c r="C33" s="1">
        <f t="shared" si="1"/>
        <v>2.7014849407533346</v>
      </c>
    </row>
    <row r="34" spans="1:3" ht="13.5">
      <c r="A34" s="2">
        <v>90</v>
      </c>
      <c r="B34" s="1">
        <f t="shared" si="0"/>
        <v>0.011111111111111112</v>
      </c>
      <c r="C34" s="1">
        <f t="shared" si="1"/>
        <v>2.703332461058186</v>
      </c>
    </row>
    <row r="35" spans="1:3" ht="13.5">
      <c r="A35" s="1">
        <v>100</v>
      </c>
      <c r="B35" s="1">
        <f t="shared" si="0"/>
        <v>0.01</v>
      </c>
      <c r="C35" s="1">
        <f t="shared" si="1"/>
        <v>2.704813829421529</v>
      </c>
    </row>
    <row r="36" spans="1:3" ht="13.5">
      <c r="A36" s="2">
        <v>200</v>
      </c>
      <c r="B36" s="1">
        <f t="shared" si="0"/>
        <v>0.005</v>
      </c>
      <c r="C36" s="1">
        <f t="shared" si="1"/>
        <v>2.7115171229292927</v>
      </c>
    </row>
    <row r="37" spans="1:3" ht="13.5">
      <c r="A37" s="1">
        <v>300</v>
      </c>
      <c r="B37" s="1">
        <f t="shared" si="0"/>
        <v>0.0033333333333333335</v>
      </c>
      <c r="C37" s="1">
        <f t="shared" si="1"/>
        <v>2.7137651579427944</v>
      </c>
    </row>
    <row r="38" spans="1:4" ht="13.5">
      <c r="A38" s="5">
        <v>365</v>
      </c>
      <c r="B38" s="1">
        <f t="shared" si="0"/>
        <v>0.0027397260273972603</v>
      </c>
      <c r="C38" s="1">
        <f t="shared" si="1"/>
        <v>2.7145674820220145</v>
      </c>
      <c r="D38" s="1" t="s">
        <v>96</v>
      </c>
    </row>
    <row r="39" spans="1:3" ht="13.5">
      <c r="A39" s="2">
        <v>400</v>
      </c>
      <c r="B39" s="1">
        <f t="shared" si="0"/>
        <v>0.0025</v>
      </c>
      <c r="C39" s="1">
        <f aca="true" t="shared" si="2" ref="C39:C45">$B$12*(1+B39)^A39</f>
        <v>2.714891744381238</v>
      </c>
    </row>
    <row r="40" spans="1:3" ht="13.5">
      <c r="A40" s="1">
        <v>500</v>
      </c>
      <c r="B40" s="1">
        <f t="shared" si="0"/>
        <v>0.002</v>
      </c>
      <c r="C40" s="1">
        <f t="shared" si="2"/>
        <v>2.715568520651698</v>
      </c>
    </row>
    <row r="41" spans="1:3" ht="13.5">
      <c r="A41" s="2">
        <v>600</v>
      </c>
      <c r="B41" s="1">
        <f t="shared" si="0"/>
        <v>0.0016666666666666668</v>
      </c>
      <c r="C41" s="1">
        <f t="shared" si="2"/>
        <v>2.716020048880702</v>
      </c>
    </row>
    <row r="42" spans="1:3" ht="13.5">
      <c r="A42" s="1">
        <v>700</v>
      </c>
      <c r="B42" s="1">
        <f t="shared" si="0"/>
        <v>0.0014285714285714286</v>
      </c>
      <c r="C42" s="1">
        <f t="shared" si="2"/>
        <v>2.716342737729578</v>
      </c>
    </row>
    <row r="43" spans="1:3" ht="13.5">
      <c r="A43" s="2">
        <v>800</v>
      </c>
      <c r="B43" s="1">
        <f t="shared" si="0"/>
        <v>0.00125</v>
      </c>
      <c r="C43" s="1">
        <f t="shared" si="2"/>
        <v>2.7165848466824727</v>
      </c>
    </row>
    <row r="44" spans="1:3" ht="13.5">
      <c r="A44" s="1">
        <v>900</v>
      </c>
      <c r="B44" s="1">
        <f t="shared" si="0"/>
        <v>0.0011111111111111111</v>
      </c>
      <c r="C44" s="1">
        <f t="shared" si="2"/>
        <v>2.7167732083804332</v>
      </c>
    </row>
    <row r="45" spans="1:3" ht="13.5">
      <c r="A45" s="2">
        <v>1000</v>
      </c>
      <c r="B45" s="1">
        <f t="shared" si="0"/>
        <v>0.001</v>
      </c>
      <c r="C45" s="1">
        <f t="shared" si="2"/>
        <v>2.7169239322355203</v>
      </c>
    </row>
    <row r="46" spans="1:3" ht="13.5">
      <c r="A46" s="1">
        <v>2000</v>
      </c>
      <c r="B46" s="1">
        <f aca="true" t="shared" si="3" ref="B46:B59">$B$13/A46</f>
        <v>0.0005</v>
      </c>
      <c r="C46" s="1">
        <f aca="true" t="shared" si="4" ref="C46:C59">$B$12*(1+B46)^A46</f>
        <v>2.7176025693229904</v>
      </c>
    </row>
    <row r="47" spans="1:3" ht="13.5">
      <c r="A47" s="1">
        <v>3000</v>
      </c>
      <c r="B47" s="1">
        <f t="shared" si="3"/>
        <v>0.0003333333333333333</v>
      </c>
      <c r="C47" s="1">
        <f t="shared" si="4"/>
        <v>2.7178289198747816</v>
      </c>
    </row>
    <row r="48" spans="1:3" ht="13.5">
      <c r="A48" s="1">
        <v>4000</v>
      </c>
      <c r="B48" s="1">
        <f t="shared" si="3"/>
        <v>0.00025</v>
      </c>
      <c r="C48" s="1">
        <f t="shared" si="4"/>
        <v>2.7179421210803816</v>
      </c>
    </row>
    <row r="49" spans="1:3" ht="13.5">
      <c r="A49" s="1">
        <v>5000</v>
      </c>
      <c r="B49" s="1">
        <f t="shared" si="3"/>
        <v>0.0002</v>
      </c>
      <c r="C49" s="1">
        <f t="shared" si="4"/>
        <v>2.7180100501016717</v>
      </c>
    </row>
    <row r="50" spans="1:3" ht="13.5">
      <c r="A50" s="1">
        <v>10000</v>
      </c>
      <c r="B50" s="1">
        <f t="shared" si="3"/>
        <v>0.0001</v>
      </c>
      <c r="C50" s="1">
        <f t="shared" si="4"/>
        <v>2.718145926824356</v>
      </c>
    </row>
    <row r="51" spans="1:3" ht="13.5">
      <c r="A51" s="1">
        <v>20000</v>
      </c>
      <c r="B51" s="1">
        <f t="shared" si="3"/>
        <v>5E-05</v>
      </c>
      <c r="C51" s="1">
        <f t="shared" si="4"/>
        <v>2.718213874533063</v>
      </c>
    </row>
    <row r="52" spans="1:3" ht="13.5">
      <c r="A52" s="1">
        <v>30000</v>
      </c>
      <c r="B52" s="1">
        <f t="shared" si="3"/>
        <v>3.3333333333333335E-05</v>
      </c>
      <c r="C52" s="1">
        <f t="shared" si="4"/>
        <v>2.7182365251512213</v>
      </c>
    </row>
    <row r="53" spans="1:3" ht="13.5">
      <c r="A53" s="1">
        <v>40000</v>
      </c>
      <c r="B53" s="1">
        <f t="shared" si="3"/>
        <v>2.5E-05</v>
      </c>
      <c r="C53" s="1">
        <f t="shared" si="4"/>
        <v>2.718247850713177</v>
      </c>
    </row>
    <row r="54" spans="1:3" ht="13.5">
      <c r="A54" s="1">
        <v>50000</v>
      </c>
      <c r="B54" s="1">
        <f t="shared" si="3"/>
        <v>2E-05</v>
      </c>
      <c r="C54" s="1">
        <f t="shared" si="4"/>
        <v>2.7182546461335386</v>
      </c>
    </row>
    <row r="55" spans="1:3" ht="13.5">
      <c r="A55" s="1">
        <v>60000</v>
      </c>
      <c r="B55" s="1">
        <f t="shared" si="3"/>
        <v>1.6666666666666667E-05</v>
      </c>
      <c r="C55" s="1">
        <f t="shared" si="4"/>
        <v>2.7182591764762467</v>
      </c>
    </row>
    <row r="56" spans="1:3" ht="13.5">
      <c r="A56" s="1">
        <v>70000</v>
      </c>
      <c r="B56" s="1">
        <f t="shared" si="3"/>
        <v>1.4285714285714285E-05</v>
      </c>
      <c r="C56" s="1">
        <f t="shared" si="4"/>
        <v>2.718262412417291</v>
      </c>
    </row>
    <row r="57" spans="1:3" ht="13.5">
      <c r="A57" s="1">
        <v>80000</v>
      </c>
      <c r="B57" s="1">
        <f t="shared" si="3"/>
        <v>1.25E-05</v>
      </c>
      <c r="C57" s="1">
        <f t="shared" si="4"/>
        <v>2.7182648393746223</v>
      </c>
    </row>
    <row r="58" spans="1:3" ht="13.5">
      <c r="A58" s="1">
        <v>90000</v>
      </c>
      <c r="B58" s="1">
        <f t="shared" si="3"/>
        <v>1.1111111111111112E-05</v>
      </c>
      <c r="C58" s="1">
        <f t="shared" si="4"/>
        <v>2.7182667270745986</v>
      </c>
    </row>
    <row r="59" spans="1:3" ht="13.5">
      <c r="A59" s="1">
        <v>100000</v>
      </c>
      <c r="B59" s="1">
        <f t="shared" si="3"/>
        <v>1E-05</v>
      </c>
      <c r="C59" s="1">
        <f t="shared" si="4"/>
        <v>2.7182682371975284</v>
      </c>
    </row>
    <row r="61" ht="13.5">
      <c r="A61" s="2"/>
    </row>
    <row r="63" ht="13.5">
      <c r="A63" s="2"/>
    </row>
    <row r="65" ht="13.5">
      <c r="A65" s="2"/>
    </row>
    <row r="67" ht="13.5">
      <c r="A67" s="2"/>
    </row>
    <row r="69" ht="13.5">
      <c r="A69" s="2"/>
    </row>
    <row r="71" ht="13.5">
      <c r="A71" s="2"/>
    </row>
    <row r="73" ht="13.5">
      <c r="A73" s="2"/>
    </row>
    <row r="75" ht="13.5">
      <c r="A75" s="2"/>
    </row>
    <row r="77" ht="13.5">
      <c r="A77" s="2"/>
    </row>
    <row r="79" ht="13.5">
      <c r="A79" s="2"/>
    </row>
    <row r="81" ht="13.5">
      <c r="A81" s="2"/>
    </row>
    <row r="83" ht="13.5">
      <c r="A83" s="2"/>
    </row>
    <row r="85" ht="13.5">
      <c r="A85" s="2"/>
    </row>
    <row r="87" ht="13.5">
      <c r="A87" s="2"/>
    </row>
    <row r="89" ht="13.5">
      <c r="A89" s="2"/>
    </row>
    <row r="91" ht="13.5">
      <c r="A91" s="2"/>
    </row>
    <row r="93" ht="13.5">
      <c r="A93" s="2"/>
    </row>
    <row r="95" ht="13.5">
      <c r="A95" s="2"/>
    </row>
    <row r="97" ht="13.5">
      <c r="A97" s="2"/>
    </row>
    <row r="99" ht="13.5">
      <c r="A99" s="2"/>
    </row>
    <row r="101" ht="13.5">
      <c r="A101" s="2"/>
    </row>
    <row r="103" ht="13.5">
      <c r="A103" s="2"/>
    </row>
    <row r="105" ht="13.5">
      <c r="A105" s="2"/>
    </row>
    <row r="107" ht="13.5">
      <c r="A107" s="2"/>
    </row>
    <row r="109" ht="13.5">
      <c r="A109" s="2"/>
    </row>
    <row r="111" ht="13.5">
      <c r="A111" s="2"/>
    </row>
    <row r="113" ht="13.5">
      <c r="A113" s="2"/>
    </row>
    <row r="115" ht="13.5">
      <c r="A115" s="2"/>
    </row>
    <row r="117" ht="13.5">
      <c r="A117" s="2"/>
    </row>
    <row r="119" ht="13.5">
      <c r="A119" s="2"/>
    </row>
    <row r="121" ht="13.5">
      <c r="A121" s="2"/>
    </row>
    <row r="123" ht="13.5">
      <c r="A123" s="2"/>
    </row>
    <row r="125" ht="13.5">
      <c r="A125" s="2"/>
    </row>
    <row r="127" ht="13.5">
      <c r="A127" s="2"/>
    </row>
    <row r="129" ht="13.5">
      <c r="A129" s="2"/>
    </row>
    <row r="131" ht="13.5">
      <c r="A131" s="2"/>
    </row>
    <row r="133" ht="13.5">
      <c r="A133" s="2"/>
    </row>
    <row r="135" ht="13.5">
      <c r="A135" s="2"/>
    </row>
    <row r="137" ht="13.5">
      <c r="A137" s="2"/>
    </row>
    <row r="139" ht="13.5">
      <c r="A139" s="2"/>
    </row>
    <row r="141" ht="13.5">
      <c r="A141" s="2"/>
    </row>
    <row r="143" ht="13.5">
      <c r="A143" s="2"/>
    </row>
    <row r="145" ht="13.5">
      <c r="A145" s="2"/>
    </row>
    <row r="147" ht="13.5">
      <c r="A147" s="2"/>
    </row>
    <row r="149" ht="13.5">
      <c r="A149" s="2"/>
    </row>
    <row r="151" ht="13.5">
      <c r="A151" s="2"/>
    </row>
    <row r="153" ht="13.5">
      <c r="A153" s="2"/>
    </row>
    <row r="155" ht="13.5">
      <c r="A155" s="2"/>
    </row>
    <row r="157" ht="13.5">
      <c r="A157" s="2"/>
    </row>
    <row r="159" ht="13.5">
      <c r="A159" s="2"/>
    </row>
    <row r="161" ht="13.5">
      <c r="A161" s="2"/>
    </row>
    <row r="163" ht="13.5">
      <c r="A163" s="2"/>
    </row>
    <row r="165" ht="13.5">
      <c r="A165" s="2"/>
    </row>
    <row r="167" ht="13.5">
      <c r="A167" s="2"/>
    </row>
    <row r="169" ht="13.5">
      <c r="A169" s="2"/>
    </row>
    <row r="171" ht="13.5">
      <c r="A171" s="2"/>
    </row>
    <row r="173" ht="13.5">
      <c r="A173" s="2"/>
    </row>
    <row r="175" ht="13.5">
      <c r="A175" s="2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Shigeru Sasayama</dc:creator>
  <cp:keywords/>
  <dc:description/>
  <cp:lastModifiedBy>Shigeru Sasayama</cp:lastModifiedBy>
  <cp:lastPrinted>2003-07-11T16:36:46Z</cp:lastPrinted>
  <dcterms:created xsi:type="dcterms:W3CDTF">2003-07-05T16:53:13Z</dcterms:created>
  <cp:category/>
  <cp:version/>
  <cp:contentType/>
  <cp:contentStatus/>
</cp:coreProperties>
</file>